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geoscienceau-my.sharepoint.com/personal/charles_magee_ga_gov_au/Documents/Magee data/Cate Kooymans/Tables/supplementary tables/"/>
    </mc:Choice>
  </mc:AlternateContent>
  <xr:revisionPtr revIDLastSave="0" documentId="13_ncr:4000b_{21CC9898-0C44-4D45-9769-F0C135E29EBC}" xr6:coauthVersionLast="47" xr6:coauthVersionMax="47" xr10:uidLastSave="{00000000-0000-0000-0000-000000000000}"/>
  <bookViews>
    <workbookView xWindow="2730" yWindow="2730" windowWidth="21600" windowHeight="11385" tabRatio="899" activeTab="1" xr2:uid="{00000000-000D-0000-FFFF-FFFF00000000}"/>
  </bookViews>
  <sheets>
    <sheet name="ROM gravi" sheetId="36" r:id="rId1"/>
    <sheet name="Full OGC TIMS data" sheetId="37" r:id="rId2"/>
  </sheets>
  <definedNames>
    <definedName name="_gXY1">#REF!</definedName>
  </definedNames>
  <calcPr calcId="191029" calcMode="manual" iterate="1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36" l="1"/>
  <c r="E8" i="36"/>
  <c r="E9" i="36"/>
  <c r="E11" i="36"/>
  <c r="E12" i="36"/>
  <c r="E13" i="36"/>
  <c r="G13" i="36" s="1"/>
  <c r="E15" i="36"/>
  <c r="G9" i="36" l="1"/>
  <c r="E18" i="36"/>
  <c r="E19" i="36" s="1"/>
  <c r="E17" i="36"/>
  <c r="H9" i="36"/>
  <c r="I9" i="36" s="1"/>
  <c r="H13" i="36"/>
  <c r="I13" i="36" s="1"/>
</calcChain>
</file>

<file path=xl/sharedStrings.xml><?xml version="1.0" encoding="utf-8"?>
<sst xmlns="http://schemas.openxmlformats.org/spreadsheetml/2006/main" count="87" uniqueCount="62">
  <si>
    <t>206Pb/238U</t>
  </si>
  <si>
    <t>MSWD</t>
  </si>
  <si>
    <t>Fraction</t>
  </si>
  <si>
    <t>Summary sheet: JSGL spike cal for Goldschmidt 2005 conference to Dan Condon</t>
  </si>
  <si>
    <t>Mixture</t>
  </si>
  <si>
    <t>205 spk (nmol/g)</t>
  </si>
  <si>
    <t>235 spk (nmol/g)</t>
  </si>
  <si>
    <t>U/Pb</t>
  </si>
  <si>
    <t>1 sig</t>
  </si>
  <si>
    <t>accepted value</t>
  </si>
  <si>
    <t>Average</t>
  </si>
  <si>
    <t>st. dev.</t>
  </si>
  <si>
    <t>2 s mean</t>
  </si>
  <si>
    <t>2 s mean %</t>
  </si>
  <si>
    <t>JMM</t>
  </si>
  <si>
    <t>SK18P41</t>
  </si>
  <si>
    <t>SK18P42</t>
  </si>
  <si>
    <t>SK18P43</t>
  </si>
  <si>
    <t>NIGL</t>
  </si>
  <si>
    <t>SK18P44</t>
  </si>
  <si>
    <t>SK18P45</t>
  </si>
  <si>
    <t>SK18P46</t>
  </si>
  <si>
    <t>MIT</t>
  </si>
  <si>
    <t>SK18P48</t>
  </si>
  <si>
    <t>Mean</t>
  </si>
  <si>
    <t>1 st. dev</t>
  </si>
  <si>
    <t xml:space="preserve">Ludwig </t>
  </si>
  <si>
    <t>Wtd Mean (from internal errs)</t>
  </si>
  <si>
    <t>2-sigma% err. of mean (%)</t>
  </si>
  <si>
    <t>rejected</t>
  </si>
  <si>
    <t>Probability of fit</t>
  </si>
  <si>
    <t>No.</t>
  </si>
  <si>
    <t>Sample</t>
  </si>
  <si>
    <t>Weight</t>
  </si>
  <si>
    <t>U</t>
  </si>
  <si>
    <t>Th/U</t>
  </si>
  <si>
    <t>Pbtot</t>
  </si>
  <si>
    <t>PbCom</t>
  </si>
  <si>
    <t>206Pb/204Pb</t>
  </si>
  <si>
    <t>207Pb/235U</t>
  </si>
  <si>
    <t>2 Sig</t>
  </si>
  <si>
    <t>Rho</t>
  </si>
  <si>
    <t>207Pb/206Pb</t>
  </si>
  <si>
    <t>% Disc</t>
  </si>
  <si>
    <t>(ppm)</t>
  </si>
  <si>
    <t>(pg)</t>
  </si>
  <si>
    <t>measured</t>
  </si>
  <si>
    <t>Concordia</t>
  </si>
  <si>
    <t>Age (Ma)</t>
  </si>
  <si>
    <t xml:space="preserve">sk28p13         </t>
  </si>
  <si>
    <t xml:space="preserve">OG1             </t>
  </si>
  <si>
    <t>Note these results are portrayed (in combination with the Stern et al. 2009 data) by Bodorkos et al. 2009, but tabular data unpublished (because it was a poster)</t>
  </si>
  <si>
    <t xml:space="preserve">sk28p14         </t>
  </si>
  <si>
    <t xml:space="preserve">sk28p15         </t>
  </si>
  <si>
    <t xml:space="preserve">sk28p16         </t>
  </si>
  <si>
    <t xml:space="preserve">sk21p61         </t>
  </si>
  <si>
    <t>1 grain</t>
  </si>
  <si>
    <t>Note these are Stern et al. (2009) but unrounded, and thus superior (hopefully)</t>
  </si>
  <si>
    <t xml:space="preserve">sk21p63         </t>
  </si>
  <si>
    <t xml:space="preserve">sk21p64         </t>
  </si>
  <si>
    <t xml:space="preserve">sk21p62     </t>
  </si>
  <si>
    <r>
      <t>(</t>
    </r>
    <r>
      <rPr>
        <sz val="9"/>
        <color indexed="8"/>
        <rFont val="Symbol"/>
        <family val="1"/>
        <charset val="2"/>
      </rPr>
      <t>m</t>
    </r>
    <r>
      <rPr>
        <sz val="9"/>
        <color indexed="8"/>
        <rFont val="Arial"/>
        <family val="2"/>
      </rPr>
      <t>g)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</si>
</sst>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"/>
  </numFmts>
  <fonts count="30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color indexed="20"/>
      <name val="Arial"/>
      <family val="2"/>
    </font>
    <font>
      <b/>
      <sz val="11"/>
      <color indexed="10"/>
      <name val="Arial"/>
      <family val="2"/>
    </font>
    <font>
      <sz val="11"/>
      <name val="Arial"/>
      <family val="2"/>
    </font>
    <font>
      <sz val="11"/>
      <color indexed="20"/>
      <name val="Arial"/>
      <family val="2"/>
    </font>
    <font>
      <sz val="11"/>
      <color indexed="10"/>
      <name val="Arial"/>
      <family val="2"/>
    </font>
    <font>
      <b/>
      <sz val="11"/>
      <color indexed="12"/>
      <name val="Arial"/>
      <family val="2"/>
    </font>
    <font>
      <sz val="11"/>
      <color indexed="12"/>
      <name val="Arial"/>
      <family val="2"/>
    </font>
    <font>
      <sz val="9"/>
      <color indexed="8"/>
      <name val="Arial"/>
      <family val="2"/>
    </font>
    <font>
      <sz val="9"/>
      <color indexed="8"/>
      <name val="Symbol"/>
      <family val="1"/>
      <charset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18" fillId="0" borderId="0"/>
    <xf numFmtId="0" fontId="1" fillId="23" borderId="7" applyNumberFormat="0" applyFon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42">
    <xf numFmtId="0" fontId="0" fillId="0" borderId="0" xfId="0"/>
    <xf numFmtId="0" fontId="20" fillId="0" borderId="0" xfId="37" applyFont="1"/>
    <xf numFmtId="0" fontId="20" fillId="0" borderId="0" xfId="37" applyFont="1" applyAlignment="1">
      <alignment horizontal="center"/>
    </xf>
    <xf numFmtId="0" fontId="18" fillId="0" borderId="0" xfId="37"/>
    <xf numFmtId="0" fontId="18" fillId="0" borderId="0" xfId="37" applyAlignment="1">
      <alignment horizontal="center"/>
    </xf>
    <xf numFmtId="0" fontId="21" fillId="0" borderId="0" xfId="37" applyFont="1" applyAlignment="1">
      <alignment horizontal="center"/>
    </xf>
    <xf numFmtId="0" fontId="22" fillId="0" borderId="10" xfId="37" applyFont="1" applyBorder="1" applyAlignment="1">
      <alignment horizontal="center"/>
    </xf>
    <xf numFmtId="0" fontId="23" fillId="0" borderId="0" xfId="37" applyFont="1" applyAlignment="1">
      <alignment horizontal="center"/>
    </xf>
    <xf numFmtId="0" fontId="22" fillId="0" borderId="0" xfId="37" applyFont="1" applyAlignment="1">
      <alignment horizontal="center"/>
    </xf>
    <xf numFmtId="0" fontId="22" fillId="0" borderId="0" xfId="37" applyFont="1"/>
    <xf numFmtId="164" fontId="18" fillId="0" borderId="0" xfId="37" applyNumberFormat="1" applyAlignment="1">
      <alignment horizontal="center"/>
    </xf>
    <xf numFmtId="165" fontId="24" fillId="0" borderId="0" xfId="37" applyNumberFormat="1" applyFont="1"/>
    <xf numFmtId="165" fontId="24" fillId="0" borderId="0" xfId="37" applyNumberFormat="1" applyFont="1" applyAlignment="1">
      <alignment horizontal="center"/>
    </xf>
    <xf numFmtId="165" fontId="25" fillId="0" borderId="10" xfId="37" applyNumberFormat="1" applyFont="1" applyBorder="1" applyAlignment="1">
      <alignment horizontal="center"/>
    </xf>
    <xf numFmtId="0" fontId="18" fillId="0" borderId="12" xfId="37" applyBorder="1"/>
    <xf numFmtId="0" fontId="18" fillId="0" borderId="12" xfId="37" applyBorder="1" applyAlignment="1">
      <alignment horizontal="center"/>
    </xf>
    <xf numFmtId="164" fontId="18" fillId="0" borderId="12" xfId="37" applyNumberFormat="1" applyBorder="1" applyAlignment="1">
      <alignment horizontal="center"/>
    </xf>
    <xf numFmtId="165" fontId="24" fillId="0" borderId="12" xfId="37" applyNumberFormat="1" applyFont="1" applyBorder="1"/>
    <xf numFmtId="165" fontId="24" fillId="0" borderId="12" xfId="37" applyNumberFormat="1" applyFont="1" applyBorder="1" applyAlignment="1">
      <alignment horizontal="center"/>
    </xf>
    <xf numFmtId="2" fontId="22" fillId="0" borderId="11" xfId="37" applyNumberFormat="1" applyFont="1" applyBorder="1" applyAlignment="1">
      <alignment horizontal="center"/>
    </xf>
    <xf numFmtId="165" fontId="25" fillId="0" borderId="12" xfId="37" applyNumberFormat="1" applyFont="1" applyBorder="1"/>
    <xf numFmtId="0" fontId="25" fillId="0" borderId="12" xfId="37" applyFont="1" applyBorder="1"/>
    <xf numFmtId="2" fontId="25" fillId="0" borderId="10" xfId="37" applyNumberFormat="1" applyFont="1" applyBorder="1" applyAlignment="1">
      <alignment horizontal="center"/>
    </xf>
    <xf numFmtId="0" fontId="25" fillId="0" borderId="0" xfId="37" applyFont="1"/>
    <xf numFmtId="2" fontId="22" fillId="0" borderId="10" xfId="37" applyNumberFormat="1" applyFont="1" applyBorder="1" applyAlignment="1">
      <alignment horizontal="center"/>
    </xf>
    <xf numFmtId="165" fontId="24" fillId="0" borderId="13" xfId="37" applyNumberFormat="1" applyFont="1" applyBorder="1"/>
    <xf numFmtId="165" fontId="24" fillId="0" borderId="13" xfId="37" applyNumberFormat="1" applyFont="1" applyBorder="1" applyAlignment="1">
      <alignment horizontal="center"/>
    </xf>
    <xf numFmtId="2" fontId="22" fillId="0" borderId="14" xfId="37" applyNumberFormat="1" applyFont="1" applyBorder="1" applyAlignment="1">
      <alignment horizontal="center"/>
    </xf>
    <xf numFmtId="0" fontId="25" fillId="0" borderId="13" xfId="37" applyFont="1" applyBorder="1"/>
    <xf numFmtId="0" fontId="24" fillId="0" borderId="0" xfId="37" applyFont="1" applyAlignment="1">
      <alignment horizontal="right"/>
    </xf>
    <xf numFmtId="2" fontId="21" fillId="0" borderId="0" xfId="37" applyNumberFormat="1" applyFont="1" applyAlignment="1">
      <alignment horizontal="center"/>
    </xf>
    <xf numFmtId="0" fontId="26" fillId="0" borderId="0" xfId="37" applyFont="1" applyAlignment="1">
      <alignment horizontal="center"/>
    </xf>
    <xf numFmtId="0" fontId="27" fillId="0" borderId="0" xfId="37" applyFont="1" applyAlignment="1">
      <alignment horizontal="left"/>
    </xf>
    <xf numFmtId="165" fontId="24" fillId="0" borderId="0" xfId="37" applyNumberFormat="1" applyFont="1" applyAlignment="1">
      <alignment horizontal="right"/>
    </xf>
    <xf numFmtId="1" fontId="24" fillId="0" borderId="0" xfId="37" applyNumberFormat="1" applyFont="1" applyAlignment="1">
      <alignment horizontal="right"/>
    </xf>
    <xf numFmtId="165" fontId="25" fillId="0" borderId="0" xfId="37" applyNumberFormat="1" applyFont="1" applyAlignment="1">
      <alignment horizontal="right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right"/>
    </xf>
    <xf numFmtId="0" fontId="28" fillId="25" borderId="0" xfId="0" applyFont="1" applyFill="1" applyAlignment="1">
      <alignment horizontal="right"/>
    </xf>
    <xf numFmtId="0" fontId="28" fillId="0" borderId="0" xfId="0" applyFont="1"/>
    <xf numFmtId="14" fontId="28" fillId="0" borderId="0" xfId="0" applyNumberFormat="1" applyFont="1" applyAlignment="1">
      <alignment horizontal="right"/>
    </xf>
    <xf numFmtId="0" fontId="28" fillId="24" borderId="0" xfId="0" applyFont="1" applyFill="1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ROM spike-Summ sheet for DanC May16-05-frozen" xfId="37" xr:uid="{00000000-0005-0000-0000-000025000000}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AU"/>
              <a:t>JSGL spike cal</a:t>
            </a:r>
          </a:p>
        </c:rich>
      </c:tx>
      <c:layout>
        <c:manualLayout>
          <c:xMode val="edge"/>
          <c:yMode val="edge"/>
          <c:x val="0.37909836065573771"/>
          <c:y val="3.67647058823529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090163934426229"/>
          <c:y val="0.24264705882352941"/>
          <c:w val="0.83196721311475408"/>
          <c:h val="0.50367647058823528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marker>
              <c:symbol val="star"/>
              <c:size val="5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3175">
                <a:solidFill>
                  <a:srgbClr val="DD0806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4007-4901-B1F2-FBB77C497EC1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'ROM gravi'!$F$5:$F$15</c:f>
                <c:numCache>
                  <c:formatCode>General</c:formatCode>
                  <c:ptCount val="11"/>
                  <c:pt idx="0">
                    <c:v>0.1</c:v>
                  </c:pt>
                  <c:pt idx="2">
                    <c:v>0.112</c:v>
                  </c:pt>
                  <c:pt idx="3">
                    <c:v>0.20421540748322348</c:v>
                  </c:pt>
                  <c:pt idx="4">
                    <c:v>0.10453625331994823</c:v>
                  </c:pt>
                  <c:pt idx="6">
                    <c:v>0.13338174242605691</c:v>
                  </c:pt>
                  <c:pt idx="7">
                    <c:v>0.1320197034161931</c:v>
                  </c:pt>
                  <c:pt idx="8">
                    <c:v>0.13386389466078275</c:v>
                  </c:pt>
                  <c:pt idx="10">
                    <c:v>0.22232002309564738</c:v>
                  </c:pt>
                </c:numCache>
              </c:numRef>
            </c:plus>
            <c:minus>
              <c:numRef>
                <c:f>'ROM gravi'!$F$5:$F$15</c:f>
                <c:numCache>
                  <c:formatCode>General</c:formatCode>
                  <c:ptCount val="11"/>
                  <c:pt idx="0">
                    <c:v>0.1</c:v>
                  </c:pt>
                  <c:pt idx="2">
                    <c:v>0.112</c:v>
                  </c:pt>
                  <c:pt idx="3">
                    <c:v>0.20421540748322348</c:v>
                  </c:pt>
                  <c:pt idx="4">
                    <c:v>0.10453625331994823</c:v>
                  </c:pt>
                  <c:pt idx="6">
                    <c:v>0.13338174242605691</c:v>
                  </c:pt>
                  <c:pt idx="7">
                    <c:v>0.1320197034161931</c:v>
                  </c:pt>
                  <c:pt idx="8">
                    <c:v>0.13386389466078275</c:v>
                  </c:pt>
                  <c:pt idx="10">
                    <c:v>0.22232002309564738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yVal>
            <c:numRef>
              <c:f>'ROM gravi'!$E$5:$E$15</c:f>
              <c:numCache>
                <c:formatCode>General</c:formatCode>
                <c:ptCount val="11"/>
                <c:pt idx="0">
                  <c:v>106.54</c:v>
                </c:pt>
                <c:pt idx="2" formatCode="0.000">
                  <c:v>106.56772867415788</c:v>
                </c:pt>
                <c:pt idx="3" formatCode="0.000">
                  <c:v>106.57328163546678</c:v>
                </c:pt>
                <c:pt idx="4" formatCode="0.000">
                  <c:v>106.56607277642941</c:v>
                </c:pt>
                <c:pt idx="6" formatCode="0.000">
                  <c:v>106.46946983918706</c:v>
                </c:pt>
                <c:pt idx="7" formatCode="0.000">
                  <c:v>106.57374476370664</c:v>
                </c:pt>
                <c:pt idx="8" formatCode="0.000">
                  <c:v>106.66349698369307</c:v>
                </c:pt>
                <c:pt idx="10" formatCode="0.000">
                  <c:v>106.57892801816568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007-4901-B1F2-FBB77C497E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2933712"/>
        <c:axId val="1"/>
      </c:scatterChart>
      <c:valAx>
        <c:axId val="60293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U/Pb</a:t>
                </a:r>
              </a:p>
            </c:rich>
          </c:tx>
          <c:layout>
            <c:manualLayout>
              <c:xMode val="edge"/>
              <c:yMode val="edge"/>
              <c:x val="0.50204918032786883"/>
              <c:y val="0.860294117647058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293371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76200</xdr:colOff>
      <xdr:row>4</xdr:row>
      <xdr:rowOff>133350</xdr:rowOff>
    </xdr:from>
    <xdr:ext cx="2708076" cy="563984"/>
    <xdr:sp macro="" textlink="">
      <xdr:nvSpPr>
        <xdr:cNvPr id="35841" name="Text 1">
          <a:extLst>
            <a:ext uri="{FF2B5EF4-FFF2-40B4-BE49-F238E27FC236}">
              <a16:creationId xmlns:a16="http://schemas.microsoft.com/office/drawing/2014/main" id="{F75051AE-58AF-0756-6D1F-9D98DBE7A8D5}"/>
            </a:ext>
          </a:extLst>
        </xdr:cNvPr>
        <xdr:cNvSpPr>
          <a:spLocks noChangeArrowheads="1"/>
        </xdr:cNvSpPr>
      </xdr:nvSpPr>
      <xdr:spPr bwMode="auto">
        <a:xfrm>
          <a:off x="8010525" y="885825"/>
          <a:ext cx="2708076" cy="563984"/>
        </a:xfrm>
        <a:prstGeom prst="roundRect">
          <a:avLst>
            <a:gd name="adj" fmla="val 16667"/>
          </a:avLst>
        </a:prstGeom>
        <a:pattFill prst="pct50">
          <a:fgClr>
            <a:srgbClr xmlns:mc="http://schemas.openxmlformats.org/markup-compatibility/2006" xmlns:a14="http://schemas.microsoft.com/office/drawing/2010/main" val="FFFFC0" mc:Ignorable="a14" a14:legacySpreadsheetColorIndex="26"/>
          </a:fgClr>
          <a:bgClr>
            <a:srgbClr xmlns:mc="http://schemas.openxmlformats.org/markup-compatibility/2006" xmlns:a14="http://schemas.microsoft.com/office/drawing/2010/main" val="FFFFFF" mc:Ignorable="a14" a14:legacySpreadsheetColorIndex="9"/>
          </a:bgClr>
        </a:pattFill>
        <a:ln w="1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lnSpc>
              <a:spcPts val="1200"/>
            </a:lnSpc>
            <a:defRPr sz="1000"/>
          </a:pPr>
          <a:r>
            <a:rPr lang="en-AU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Mean = 106.57 ± 0.14  [0.13%]  95% conf.</a:t>
          </a:r>
        </a:p>
        <a:p>
          <a:pPr algn="l" rtl="0">
            <a:lnSpc>
              <a:spcPts val="1200"/>
            </a:lnSpc>
            <a:defRPr sz="1000"/>
          </a:pPr>
          <a:r>
            <a:rPr lang="en-AU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Wtd by data-pt errs only, 0 of 3 rej.</a:t>
          </a:r>
        </a:p>
        <a:p>
          <a:pPr algn="l" rtl="0">
            <a:defRPr sz="1000"/>
          </a:pPr>
          <a:r>
            <a:rPr lang="en-AU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MSWD = 0.00049, probability = 1.000</a:t>
          </a:r>
        </a:p>
      </xdr:txBody>
    </xdr:sp>
    <xdr:clientData/>
  </xdr:oneCellAnchor>
  <xdr:oneCellAnchor>
    <xdr:from>
      <xdr:col>10</xdr:col>
      <xdr:colOff>66675</xdr:colOff>
      <xdr:row>9</xdr:row>
      <xdr:rowOff>142875</xdr:rowOff>
    </xdr:from>
    <xdr:ext cx="2708076" cy="563984"/>
    <xdr:sp macro="" textlink="">
      <xdr:nvSpPr>
        <xdr:cNvPr id="35842" name="Text 2">
          <a:extLst>
            <a:ext uri="{FF2B5EF4-FFF2-40B4-BE49-F238E27FC236}">
              <a16:creationId xmlns:a16="http://schemas.microsoft.com/office/drawing/2014/main" id="{C4442051-B01C-F44E-52DE-9907E5C85AA7}"/>
            </a:ext>
          </a:extLst>
        </xdr:cNvPr>
        <xdr:cNvSpPr>
          <a:spLocks noChangeArrowheads="1"/>
        </xdr:cNvSpPr>
      </xdr:nvSpPr>
      <xdr:spPr bwMode="auto">
        <a:xfrm>
          <a:off x="8001000" y="1828800"/>
          <a:ext cx="2708076" cy="563984"/>
        </a:xfrm>
        <a:prstGeom prst="roundRect">
          <a:avLst>
            <a:gd name="adj" fmla="val 16667"/>
          </a:avLst>
        </a:prstGeom>
        <a:pattFill prst="pct50">
          <a:fgClr>
            <a:srgbClr xmlns:mc="http://schemas.openxmlformats.org/markup-compatibility/2006" xmlns:a14="http://schemas.microsoft.com/office/drawing/2010/main" val="FFFFC0" mc:Ignorable="a14" a14:legacySpreadsheetColorIndex="26"/>
          </a:fgClr>
          <a:bgClr>
            <a:srgbClr xmlns:mc="http://schemas.openxmlformats.org/markup-compatibility/2006" xmlns:a14="http://schemas.microsoft.com/office/drawing/2010/main" val="FFFFFF" mc:Ignorable="a14" a14:legacySpreadsheetColorIndex="9"/>
          </a:bgClr>
        </a:pattFill>
        <a:ln w="1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lnSpc>
              <a:spcPts val="1200"/>
            </a:lnSpc>
            <a:defRPr sz="1000"/>
          </a:pPr>
          <a:r>
            <a:rPr lang="en-AU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Mean = 106.57 ± 0.15  [0.14%]  95% conf.</a:t>
          </a:r>
        </a:p>
        <a:p>
          <a:pPr algn="l" rtl="0">
            <a:lnSpc>
              <a:spcPts val="1200"/>
            </a:lnSpc>
            <a:defRPr sz="1000"/>
          </a:pPr>
          <a:r>
            <a:rPr lang="en-AU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Wtd by data-pt errs only, 0 of 3 rej.</a:t>
          </a:r>
        </a:p>
        <a:p>
          <a:pPr algn="l" rtl="0">
            <a:defRPr sz="1000"/>
          </a:pPr>
          <a:r>
            <a:rPr lang="en-AU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MSWD = 0.53, probability = 0.59</a:t>
          </a:r>
        </a:p>
      </xdr:txBody>
    </xdr:sp>
    <xdr:clientData/>
  </xdr:oneCellAnchor>
  <xdr:twoCellAnchor>
    <xdr:from>
      <xdr:col>7</xdr:col>
      <xdr:colOff>104775</xdr:colOff>
      <xdr:row>15</xdr:row>
      <xdr:rowOff>152400</xdr:rowOff>
    </xdr:from>
    <xdr:to>
      <xdr:col>13</xdr:col>
      <xdr:colOff>638175</xdr:colOff>
      <xdr:row>29</xdr:row>
      <xdr:rowOff>76200</xdr:rowOff>
    </xdr:to>
    <xdr:graphicFrame macro="">
      <xdr:nvGraphicFramePr>
        <xdr:cNvPr id="35843" name="Chart 3">
          <a:extLst>
            <a:ext uri="{FF2B5EF4-FFF2-40B4-BE49-F238E27FC236}">
              <a16:creationId xmlns:a16="http://schemas.microsoft.com/office/drawing/2014/main" id="{1E9893D6-F92D-9CFC-E6CE-BFF9BDD040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8"/>
  <sheetViews>
    <sheetView topLeftCell="C1" workbookViewId="0">
      <selection activeCell="E26" sqref="E26"/>
    </sheetView>
  </sheetViews>
  <sheetFormatPr defaultColWidth="10.28515625" defaultRowHeight="14.25" x14ac:dyDescent="0.2"/>
  <cols>
    <col min="1" max="2" width="10.28515625" style="3"/>
    <col min="3" max="3" width="18.140625" style="4" customWidth="1"/>
    <col min="4" max="4" width="18.5703125" style="4" customWidth="1"/>
    <col min="5" max="7" width="10.28515625" style="4"/>
    <col min="8" max="16384" width="10.28515625" style="3"/>
  </cols>
  <sheetData>
    <row r="1" spans="1:10" s="1" customFormat="1" ht="15.75" x14ac:dyDescent="0.25">
      <c r="A1" s="1" t="s">
        <v>3</v>
      </c>
      <c r="C1" s="2"/>
      <c r="D1" s="2"/>
      <c r="E1" s="2"/>
      <c r="F1" s="2"/>
      <c r="G1" s="2"/>
    </row>
    <row r="4" spans="1:10" ht="15" x14ac:dyDescent="0.25">
      <c r="B4" s="3" t="s">
        <v>4</v>
      </c>
      <c r="C4" s="4" t="s">
        <v>5</v>
      </c>
      <c r="D4" s="4" t="s">
        <v>6</v>
      </c>
      <c r="E4" s="5" t="s">
        <v>7</v>
      </c>
      <c r="F4" s="5" t="s">
        <v>8</v>
      </c>
      <c r="G4" s="6"/>
    </row>
    <row r="5" spans="1:10" ht="15" x14ac:dyDescent="0.25">
      <c r="A5" s="3" t="s">
        <v>9</v>
      </c>
      <c r="E5" s="5">
        <v>106.54</v>
      </c>
      <c r="F5" s="7">
        <v>0.1</v>
      </c>
      <c r="G5" s="6" t="s">
        <v>10</v>
      </c>
      <c r="H5" s="8" t="s">
        <v>11</v>
      </c>
      <c r="I5" s="9" t="s">
        <v>12</v>
      </c>
      <c r="J5" s="9" t="s">
        <v>13</v>
      </c>
    </row>
    <row r="6" spans="1:10" ht="15" x14ac:dyDescent="0.25">
      <c r="E6" s="5"/>
      <c r="F6" s="7"/>
      <c r="G6" s="6"/>
      <c r="H6" s="8"/>
      <c r="I6" s="9"/>
      <c r="J6" s="9"/>
    </row>
    <row r="7" spans="1:10" x14ac:dyDescent="0.2">
      <c r="A7" s="3" t="s">
        <v>14</v>
      </c>
      <c r="B7" s="3" t="s">
        <v>15</v>
      </c>
      <c r="C7" s="4">
        <v>1.7299229224975926E-2</v>
      </c>
      <c r="D7" s="10">
        <v>1.8435395663192971</v>
      </c>
      <c r="E7" s="11">
        <f>D7/C7</f>
        <v>106.56772867415788</v>
      </c>
      <c r="F7" s="12">
        <v>0.112</v>
      </c>
      <c r="G7" s="13"/>
    </row>
    <row r="8" spans="1:10" x14ac:dyDescent="0.2">
      <c r="B8" s="3" t="s">
        <v>16</v>
      </c>
      <c r="C8" s="4">
        <v>1.6870916402272326E-2</v>
      </c>
      <c r="D8" s="10">
        <v>1.7979889251877847</v>
      </c>
      <c r="E8" s="11">
        <f>D8/C8</f>
        <v>106.57328163546678</v>
      </c>
      <c r="F8" s="12">
        <v>0.20421540748322348</v>
      </c>
      <c r="G8" s="13"/>
    </row>
    <row r="9" spans="1:10" ht="15" x14ac:dyDescent="0.25">
      <c r="A9" s="14"/>
      <c r="B9" s="14" t="s">
        <v>17</v>
      </c>
      <c r="C9" s="15">
        <v>1.6975815504093703E-2</v>
      </c>
      <c r="D9" s="16">
        <v>1.8090459904484881</v>
      </c>
      <c r="E9" s="17">
        <f>D9/C9</f>
        <v>106.56607277642941</v>
      </c>
      <c r="F9" s="18">
        <v>0.10453625331994823</v>
      </c>
      <c r="G9" s="19">
        <f>AVERAGE(E7:E9)</f>
        <v>106.56902769535135</v>
      </c>
      <c r="H9" s="20">
        <f>STDEV(E7:E9)</f>
        <v>3.7759110425199098E-3</v>
      </c>
      <c r="I9" s="20">
        <f>2*H9/(SQRT(COUNT(E7:E9)))</f>
        <v>4.3600465136699011E-3</v>
      </c>
      <c r="J9" s="21">
        <v>4.0000000000000001E-3</v>
      </c>
    </row>
    <row r="10" spans="1:10" x14ac:dyDescent="0.2">
      <c r="D10" s="10"/>
      <c r="E10" s="11"/>
      <c r="F10" s="12"/>
      <c r="G10" s="22"/>
      <c r="H10" s="23"/>
      <c r="I10" s="23"/>
      <c r="J10" s="23"/>
    </row>
    <row r="11" spans="1:10" x14ac:dyDescent="0.2">
      <c r="A11" s="3" t="s">
        <v>18</v>
      </c>
      <c r="B11" s="3" t="s">
        <v>19</v>
      </c>
      <c r="C11" s="4">
        <v>4.8337208174251842E-2</v>
      </c>
      <c r="D11" s="10">
        <v>5.1464369278190123</v>
      </c>
      <c r="E11" s="11">
        <f>D11/C11</f>
        <v>106.46946983918706</v>
      </c>
      <c r="F11" s="12">
        <v>0.13338174242605691</v>
      </c>
      <c r="G11" s="22"/>
      <c r="H11" s="23"/>
      <c r="I11" s="23"/>
      <c r="J11" s="23"/>
    </row>
    <row r="12" spans="1:10" x14ac:dyDescent="0.2">
      <c r="B12" s="3" t="s">
        <v>20</v>
      </c>
      <c r="C12" s="4">
        <v>4.8538686711675404E-2</v>
      </c>
      <c r="D12" s="10">
        <v>5.1729496087756139</v>
      </c>
      <c r="E12" s="11">
        <f>D12/C12</f>
        <v>106.57374476370664</v>
      </c>
      <c r="F12" s="12">
        <v>0.1320197034161931</v>
      </c>
      <c r="G12" s="22"/>
      <c r="H12" s="23"/>
      <c r="I12" s="23"/>
      <c r="J12" s="23"/>
    </row>
    <row r="13" spans="1:10" ht="15" x14ac:dyDescent="0.25">
      <c r="A13" s="14"/>
      <c r="B13" s="14" t="s">
        <v>21</v>
      </c>
      <c r="C13" s="15">
        <v>4.8625905474420472E-2</v>
      </c>
      <c r="D13" s="16">
        <v>5.186609121900192</v>
      </c>
      <c r="E13" s="17">
        <f>D13/C13</f>
        <v>106.66349698369307</v>
      </c>
      <c r="F13" s="18">
        <v>0.13386389466078275</v>
      </c>
      <c r="G13" s="19">
        <f>AVERAGE(E11:E13)</f>
        <v>106.5689038621956</v>
      </c>
      <c r="H13" s="20">
        <f>STDEV(E11:E13)</f>
        <v>9.7104113954398108E-2</v>
      </c>
      <c r="I13" s="20">
        <f>2*H13/(SQRT(COUNT(E11:E13)))</f>
        <v>0.11212617266198369</v>
      </c>
      <c r="J13" s="20">
        <v>1.78E-2</v>
      </c>
    </row>
    <row r="14" spans="1:10" ht="15" x14ac:dyDescent="0.25">
      <c r="D14" s="10"/>
      <c r="E14" s="11"/>
      <c r="F14" s="12"/>
      <c r="G14" s="24"/>
      <c r="H14" s="23"/>
      <c r="I14" s="23"/>
      <c r="J14" s="23"/>
    </row>
    <row r="15" spans="1:10" ht="15.75" thickBot="1" x14ac:dyDescent="0.3">
      <c r="A15" s="14" t="s">
        <v>22</v>
      </c>
      <c r="B15" s="14" t="s">
        <v>23</v>
      </c>
      <c r="C15" s="15">
        <v>2.9172013190826187E-3</v>
      </c>
      <c r="D15" s="16">
        <v>0.3109121894010044</v>
      </c>
      <c r="E15" s="25">
        <f>D15/C15</f>
        <v>106.57892801816568</v>
      </c>
      <c r="F15" s="26">
        <v>0.22232002309564738</v>
      </c>
      <c r="G15" s="27">
        <v>106.57892801816568</v>
      </c>
      <c r="H15" s="28"/>
      <c r="I15" s="28"/>
      <c r="J15" s="28"/>
    </row>
    <row r="16" spans="1:10" ht="15.75" thickTop="1" x14ac:dyDescent="0.25">
      <c r="E16" s="5"/>
    </row>
    <row r="17" spans="4:8" ht="15" x14ac:dyDescent="0.25">
      <c r="D17" s="29" t="s">
        <v>24</v>
      </c>
      <c r="E17" s="30">
        <f>AVERAGE(E7:E15)</f>
        <v>106.5703889558295</v>
      </c>
    </row>
    <row r="18" spans="4:8" ht="15" x14ac:dyDescent="0.25">
      <c r="D18" s="29" t="s">
        <v>25</v>
      </c>
      <c r="E18" s="30">
        <f>STDEV(E7:E15)</f>
        <v>5.6231699374542095E-2</v>
      </c>
    </row>
    <row r="19" spans="4:8" ht="15" x14ac:dyDescent="0.25">
      <c r="D19" s="29" t="s">
        <v>12</v>
      </c>
      <c r="E19" s="30">
        <f>2*E18/SQRT(7)</f>
        <v>4.2507169241024191E-2</v>
      </c>
    </row>
    <row r="20" spans="4:8" ht="15" x14ac:dyDescent="0.25">
      <c r="D20" s="29" t="s">
        <v>13</v>
      </c>
      <c r="E20" s="30">
        <v>3.9879999999999999E-2</v>
      </c>
    </row>
    <row r="21" spans="4:8" ht="15" x14ac:dyDescent="0.25">
      <c r="E21" s="8"/>
    </row>
    <row r="22" spans="4:8" ht="15" x14ac:dyDescent="0.25">
      <c r="E22" s="31" t="s">
        <v>26</v>
      </c>
      <c r="F22" s="31"/>
      <c r="G22" s="32"/>
    </row>
    <row r="23" spans="4:8" ht="15" x14ac:dyDescent="0.25">
      <c r="E23" s="33">
        <v>106.56870231181989</v>
      </c>
      <c r="F23" s="32" t="s">
        <v>27</v>
      </c>
      <c r="G23" s="8"/>
    </row>
    <row r="24" spans="4:8" ht="15" x14ac:dyDescent="0.25">
      <c r="E24" s="33">
        <v>9.5667968887783103E-2</v>
      </c>
      <c r="F24" s="32" t="s">
        <v>28</v>
      </c>
      <c r="G24" s="8"/>
    </row>
    <row r="25" spans="4:8" ht="15" x14ac:dyDescent="0.25">
      <c r="E25" s="33">
        <v>0.17662456528548173</v>
      </c>
      <c r="F25" s="32" t="s">
        <v>1</v>
      </c>
      <c r="G25" s="8"/>
      <c r="H25" s="23"/>
    </row>
    <row r="26" spans="4:8" ht="15" x14ac:dyDescent="0.25">
      <c r="E26" s="34">
        <v>0</v>
      </c>
      <c r="F26" s="32" t="s">
        <v>29</v>
      </c>
      <c r="G26" s="8"/>
    </row>
    <row r="27" spans="4:8" ht="15" x14ac:dyDescent="0.25">
      <c r="E27" s="35">
        <v>0.98324566029792626</v>
      </c>
      <c r="F27" s="32" t="s">
        <v>30</v>
      </c>
      <c r="G27" s="8"/>
    </row>
    <row r="28" spans="4:8" ht="15" x14ac:dyDescent="0.25">
      <c r="E28" s="8"/>
      <c r="F28" s="8"/>
      <c r="G28" s="8"/>
    </row>
  </sheetData>
  <phoneticPr fontId="19" type="noConversion"/>
  <pageMargins left="0.75" right="0.75" top="1" bottom="1" header="0.5" footer="0.5"/>
  <pageSetup scale="72"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2"/>
  <sheetViews>
    <sheetView tabSelected="1" workbookViewId="0"/>
  </sheetViews>
  <sheetFormatPr defaultColWidth="8.7109375" defaultRowHeight="12" x14ac:dyDescent="0.2"/>
  <cols>
    <col min="1" max="1" width="11.140625" style="36" bestFit="1" customWidth="1"/>
    <col min="2" max="2" width="10.140625" style="36" bestFit="1" customWidth="1"/>
    <col min="3" max="3" width="9.42578125" style="37" bestFit="1" customWidth="1"/>
    <col min="4" max="4" width="6.7109375" style="37" bestFit="1" customWidth="1"/>
    <col min="5" max="22" width="11.85546875" style="37" bestFit="1" customWidth="1"/>
    <col min="23" max="23" width="11.85546875" style="37" customWidth="1"/>
    <col min="24" max="24" width="136.140625" style="39" bestFit="1" customWidth="1"/>
    <col min="25" max="16384" width="8.7109375" style="39"/>
  </cols>
  <sheetData>
    <row r="1" spans="1:24" x14ac:dyDescent="0.2">
      <c r="A1" s="36" t="s">
        <v>31</v>
      </c>
      <c r="B1" s="36" t="s">
        <v>32</v>
      </c>
      <c r="C1" s="37" t="s">
        <v>2</v>
      </c>
      <c r="D1" s="37" t="s">
        <v>33</v>
      </c>
      <c r="E1" s="37" t="s">
        <v>34</v>
      </c>
      <c r="F1" s="37" t="s">
        <v>35</v>
      </c>
      <c r="G1" s="37" t="s">
        <v>36</v>
      </c>
      <c r="H1" s="37" t="s">
        <v>37</v>
      </c>
      <c r="I1" s="37" t="s">
        <v>38</v>
      </c>
      <c r="J1" s="37" t="s">
        <v>39</v>
      </c>
      <c r="K1" s="37" t="s">
        <v>40</v>
      </c>
      <c r="L1" s="38" t="s">
        <v>0</v>
      </c>
      <c r="M1" s="38" t="s">
        <v>40</v>
      </c>
      <c r="N1" s="37" t="s">
        <v>41</v>
      </c>
      <c r="O1" s="37" t="s">
        <v>42</v>
      </c>
      <c r="P1" s="37" t="s">
        <v>40</v>
      </c>
      <c r="Q1" s="37" t="s">
        <v>0</v>
      </c>
      <c r="R1" s="37" t="s">
        <v>40</v>
      </c>
      <c r="S1" s="37" t="s">
        <v>39</v>
      </c>
      <c r="T1" s="37" t="s">
        <v>40</v>
      </c>
      <c r="U1" s="37" t="s">
        <v>42</v>
      </c>
      <c r="V1" s="37" t="s">
        <v>40</v>
      </c>
      <c r="W1" s="37" t="s">
        <v>43</v>
      </c>
    </row>
    <row r="2" spans="1:24" x14ac:dyDescent="0.2">
      <c r="D2" s="37" t="s">
        <v>61</v>
      </c>
      <c r="E2" s="37" t="s">
        <v>44</v>
      </c>
      <c r="G2" s="37" t="s">
        <v>45</v>
      </c>
      <c r="H2" s="37" t="s">
        <v>45</v>
      </c>
      <c r="I2" s="37" t="s">
        <v>46</v>
      </c>
      <c r="L2" s="38"/>
      <c r="M2" s="38"/>
      <c r="N2" s="37" t="s">
        <v>47</v>
      </c>
      <c r="Q2" s="37" t="s">
        <v>48</v>
      </c>
      <c r="S2" s="37" t="s">
        <v>48</v>
      </c>
      <c r="U2" s="37" t="s">
        <v>48</v>
      </c>
    </row>
    <row r="3" spans="1:24" x14ac:dyDescent="0.2">
      <c r="A3" s="36" t="s">
        <v>49</v>
      </c>
      <c r="B3" s="36" t="s">
        <v>50</v>
      </c>
      <c r="C3" s="40">
        <v>40087</v>
      </c>
      <c r="F3" s="37">
        <v>0.75650500123757103</v>
      </c>
      <c r="G3" s="37">
        <v>951.06130488539304</v>
      </c>
      <c r="H3" s="37">
        <v>0.698095415894319</v>
      </c>
      <c r="I3" s="37">
        <v>67738.505850619695</v>
      </c>
      <c r="J3" s="37">
        <v>29.324644379460299</v>
      </c>
      <c r="K3" s="37">
        <v>7.0990732982638E-2</v>
      </c>
      <c r="L3" s="38">
        <v>0.71016984144162398</v>
      </c>
      <c r="M3" s="38">
        <v>1.4519713653661499E-3</v>
      </c>
      <c r="N3" s="37">
        <v>0.95112373291034202</v>
      </c>
      <c r="O3" s="37">
        <v>0.299480975230215</v>
      </c>
      <c r="P3" s="37">
        <v>2.36764233545413E-4</v>
      </c>
      <c r="Q3" s="37">
        <v>3459.09865875163</v>
      </c>
      <c r="R3" s="37">
        <v>5.4737070680237698</v>
      </c>
      <c r="S3" s="37">
        <v>3464.4471353332701</v>
      </c>
      <c r="T3" s="37">
        <v>2.37710866687629</v>
      </c>
      <c r="U3" s="37">
        <v>3467.5411117665499</v>
      </c>
      <c r="V3" s="37">
        <v>1.22456949693955</v>
      </c>
      <c r="W3" s="37">
        <v>0.31458896940032699</v>
      </c>
      <c r="X3" s="39" t="s">
        <v>51</v>
      </c>
    </row>
    <row r="4" spans="1:24" x14ac:dyDescent="0.2">
      <c r="A4" s="36" t="s">
        <v>52</v>
      </c>
      <c r="B4" s="36" t="s">
        <v>50</v>
      </c>
      <c r="C4" s="40">
        <v>40087</v>
      </c>
      <c r="F4" s="37">
        <v>0.66451889653551499</v>
      </c>
      <c r="G4" s="37">
        <v>1178.18177854235</v>
      </c>
      <c r="H4" s="37">
        <v>0.2868725704981</v>
      </c>
      <c r="I4" s="37">
        <v>207547.785957293</v>
      </c>
      <c r="J4" s="37">
        <v>29.162682155322202</v>
      </c>
      <c r="K4" s="37">
        <v>7.1066700997616306E-2</v>
      </c>
      <c r="L4" s="38">
        <v>0.70638981072447504</v>
      </c>
      <c r="M4" s="38">
        <v>1.4555378500433699E-3</v>
      </c>
      <c r="N4" s="37">
        <v>0.95355105319712197</v>
      </c>
      <c r="O4" s="37">
        <v>0.299420649583299</v>
      </c>
      <c r="P4" s="37">
        <v>2.3341369722536801E-4</v>
      </c>
      <c r="Q4" s="37">
        <v>3444.8342198682099</v>
      </c>
      <c r="R4" s="37">
        <v>5.4992468898681297</v>
      </c>
      <c r="S4" s="37">
        <v>3459.0094973446699</v>
      </c>
      <c r="T4" s="37">
        <v>2.3923926402814102</v>
      </c>
      <c r="U4" s="37">
        <v>3467.2289972424701</v>
      </c>
      <c r="V4" s="37">
        <v>1.20750641299414</v>
      </c>
      <c r="W4" s="37">
        <v>0.83364530531676695</v>
      </c>
      <c r="X4" s="39" t="s">
        <v>51</v>
      </c>
    </row>
    <row r="5" spans="1:24" x14ac:dyDescent="0.2">
      <c r="A5" s="36" t="s">
        <v>53</v>
      </c>
      <c r="B5" s="36" t="s">
        <v>50</v>
      </c>
      <c r="C5" s="40">
        <v>40087</v>
      </c>
      <c r="F5" s="37">
        <v>0.88862901163828301</v>
      </c>
      <c r="G5" s="37">
        <v>1051.1689648538299</v>
      </c>
      <c r="H5" s="37">
        <v>1.28689028701365</v>
      </c>
      <c r="I5" s="37">
        <v>39696.255814546799</v>
      </c>
      <c r="J5" s="37">
        <v>29.3344786408726</v>
      </c>
      <c r="K5" s="37">
        <v>6.7515957034110105E-2</v>
      </c>
      <c r="L5" s="38">
        <v>0.71053110476526504</v>
      </c>
      <c r="M5" s="38">
        <v>1.3438668786141699E-3</v>
      </c>
      <c r="N5" s="37">
        <v>0.95112094961326399</v>
      </c>
      <c r="O5" s="37">
        <v>0.29942908909976002</v>
      </c>
      <c r="P5" s="37">
        <v>2.30659562811617E-4</v>
      </c>
      <c r="Q5" s="37">
        <v>3460.4602820100399</v>
      </c>
      <c r="R5" s="37">
        <v>5.0650942152709799</v>
      </c>
      <c r="S5" s="37">
        <v>3464.7763699831498</v>
      </c>
      <c r="T5" s="37">
        <v>2.2599713875118201</v>
      </c>
      <c r="U5" s="37">
        <v>3467.2726660602698</v>
      </c>
      <c r="V5" s="37">
        <v>1.19321793374944</v>
      </c>
      <c r="W5" s="37">
        <v>0.253895057647467</v>
      </c>
      <c r="X5" s="39" t="s">
        <v>51</v>
      </c>
    </row>
    <row r="6" spans="1:24" x14ac:dyDescent="0.2">
      <c r="A6" s="36" t="s">
        <v>54</v>
      </c>
      <c r="B6" s="36" t="s">
        <v>50</v>
      </c>
      <c r="C6" s="40">
        <v>40087</v>
      </c>
      <c r="F6" s="37">
        <v>0.77312512460804095</v>
      </c>
      <c r="G6" s="37">
        <v>1177.3784964305901</v>
      </c>
      <c r="H6" s="37">
        <v>0.459596936935181</v>
      </c>
      <c r="I6" s="37">
        <v>127001.65953243899</v>
      </c>
      <c r="J6" s="37">
        <v>29.3152815969042</v>
      </c>
      <c r="K6" s="37">
        <v>6.7559269981453798E-2</v>
      </c>
      <c r="L6" s="38">
        <v>0.71043393582342196</v>
      </c>
      <c r="M6" s="38">
        <v>1.34618491552039E-3</v>
      </c>
      <c r="N6" s="37">
        <v>0.95252534021394597</v>
      </c>
      <c r="O6" s="37">
        <v>0.29927406431044001</v>
      </c>
      <c r="P6" s="37">
        <v>2.28322701113637E-4</v>
      </c>
      <c r="Q6" s="37">
        <v>3460.0940746811598</v>
      </c>
      <c r="R6" s="37">
        <v>5.0741156940221197</v>
      </c>
      <c r="S6" s="37">
        <v>3464.13358577811</v>
      </c>
      <c r="T6" s="37">
        <v>2.26285246490826</v>
      </c>
      <c r="U6" s="37">
        <v>3466.4702984803598</v>
      </c>
      <c r="V6" s="37">
        <v>1.18180660625624</v>
      </c>
      <c r="W6" s="37">
        <v>0.23768909697858501</v>
      </c>
      <c r="X6" s="39" t="s">
        <v>51</v>
      </c>
    </row>
    <row r="7" spans="1:24" x14ac:dyDescent="0.2">
      <c r="L7" s="38"/>
      <c r="M7" s="38"/>
    </row>
    <row r="8" spans="1:24" x14ac:dyDescent="0.2">
      <c r="L8" s="38"/>
      <c r="M8" s="38"/>
    </row>
    <row r="9" spans="1:24" x14ac:dyDescent="0.2">
      <c r="A9" s="36" t="s">
        <v>55</v>
      </c>
      <c r="B9" s="36" t="s">
        <v>56</v>
      </c>
      <c r="C9" s="37">
        <v>2007</v>
      </c>
      <c r="D9" s="37">
        <v>15</v>
      </c>
      <c r="E9" s="37">
        <v>46.100455845854498</v>
      </c>
      <c r="F9" s="37">
        <v>0.67843088878177704</v>
      </c>
      <c r="G9" s="37">
        <v>625.81316597607702</v>
      </c>
      <c r="H9" s="37">
        <v>0.48702402524903599</v>
      </c>
      <c r="I9" s="37">
        <v>64784.956715023902</v>
      </c>
      <c r="J9" s="37">
        <v>29.373176697714701</v>
      </c>
      <c r="K9" s="37">
        <v>9.9618713067337702E-2</v>
      </c>
      <c r="L9" s="38">
        <v>0.71135717427829503</v>
      </c>
      <c r="M9" s="38">
        <v>2.2256886323904902E-3</v>
      </c>
      <c r="N9" s="37">
        <v>0.97540484701905195</v>
      </c>
      <c r="O9" s="37">
        <v>0.29947592282480201</v>
      </c>
      <c r="P9" s="37">
        <v>2.30137922305478E-4</v>
      </c>
      <c r="Q9" s="37">
        <v>3463.5727075527898</v>
      </c>
      <c r="R9" s="37">
        <v>8.3854823737057806</v>
      </c>
      <c r="S9" s="37">
        <v>3466.0708807528299</v>
      </c>
      <c r="T9" s="37">
        <v>3.3313187757331302</v>
      </c>
      <c r="U9" s="37">
        <v>3467.51497417481</v>
      </c>
      <c r="V9" s="37">
        <v>1.1903107936358399</v>
      </c>
      <c r="W9" s="39">
        <v>0.14694971061693929</v>
      </c>
      <c r="X9" s="41" t="s">
        <v>57</v>
      </c>
    </row>
    <row r="10" spans="1:24" x14ac:dyDescent="0.2">
      <c r="A10" s="36" t="s">
        <v>58</v>
      </c>
      <c r="B10" s="36" t="s">
        <v>56</v>
      </c>
      <c r="C10" s="37">
        <v>2007</v>
      </c>
      <c r="D10" s="37">
        <v>6.3</v>
      </c>
      <c r="E10" s="37">
        <v>47.900941690461302</v>
      </c>
      <c r="F10" s="37">
        <v>0.89915141101913498</v>
      </c>
      <c r="G10" s="37">
        <v>283.56125174885102</v>
      </c>
      <c r="H10" s="37">
        <v>1.0762938593448299</v>
      </c>
      <c r="I10" s="37">
        <v>12793.022503874399</v>
      </c>
      <c r="J10" s="37">
        <v>29.331723041711701</v>
      </c>
      <c r="K10" s="37">
        <v>9.6661171987909605E-2</v>
      </c>
      <c r="L10" s="38">
        <v>0.71052880958266995</v>
      </c>
      <c r="M10" s="38">
        <v>2.1883052214380699E-3</v>
      </c>
      <c r="N10" s="37">
        <v>0.95510177924944695</v>
      </c>
      <c r="O10" s="37">
        <v>0.29940192870436799</v>
      </c>
      <c r="P10" s="37">
        <v>2.9299797972288098E-4</v>
      </c>
      <c r="Q10" s="37">
        <v>3460.4516322361301</v>
      </c>
      <c r="R10" s="37">
        <v>8.2476246645414104</v>
      </c>
      <c r="S10" s="37">
        <v>3464.68412788982</v>
      </c>
      <c r="T10" s="37">
        <v>3.23604205700854</v>
      </c>
      <c r="U10" s="37">
        <v>3467.13212440297</v>
      </c>
      <c r="V10" s="37">
        <v>1.51587376719614</v>
      </c>
      <c r="W10" s="39">
        <v>0.24898758983591396</v>
      </c>
      <c r="X10" s="41" t="s">
        <v>57</v>
      </c>
    </row>
    <row r="11" spans="1:24" x14ac:dyDescent="0.2">
      <c r="A11" s="36" t="s">
        <v>59</v>
      </c>
      <c r="B11" s="36" t="s">
        <v>56</v>
      </c>
      <c r="C11" s="37">
        <v>2007</v>
      </c>
      <c r="D11" s="37">
        <v>2.2999999999999998</v>
      </c>
      <c r="E11" s="37">
        <v>71.052096602986694</v>
      </c>
      <c r="F11" s="37">
        <v>0.75917372823735296</v>
      </c>
      <c r="G11" s="37">
        <v>150.08343645550599</v>
      </c>
      <c r="H11" s="37">
        <v>0.779677679984079</v>
      </c>
      <c r="I11" s="37">
        <v>9582.3972178539698</v>
      </c>
      <c r="J11" s="37">
        <v>29.3805106506342</v>
      </c>
      <c r="K11" s="37">
        <v>8.0645639416704204E-2</v>
      </c>
      <c r="L11" s="38">
        <v>0.71160589461247803</v>
      </c>
      <c r="M11" s="38">
        <v>1.7127503389062599E-3</v>
      </c>
      <c r="N11" s="37">
        <v>0.95963099444456201</v>
      </c>
      <c r="O11" s="37">
        <v>0.299445997673292</v>
      </c>
      <c r="P11" s="37">
        <v>2.4090110244400601E-4</v>
      </c>
      <c r="Q11" s="37">
        <v>3464.5095299691902</v>
      </c>
      <c r="R11" s="37">
        <v>6.4507855766997197</v>
      </c>
      <c r="S11" s="37">
        <v>3466.3160270786602</v>
      </c>
      <c r="T11" s="37">
        <v>2.6950932043918199</v>
      </c>
      <c r="U11" s="37">
        <v>3467.3601524268502</v>
      </c>
      <c r="V11" s="37">
        <v>1.2461328193532899</v>
      </c>
      <c r="W11" s="39">
        <v>0.10627020147110366</v>
      </c>
      <c r="X11" s="41" t="s">
        <v>57</v>
      </c>
    </row>
    <row r="12" spans="1:24" x14ac:dyDescent="0.2">
      <c r="A12" s="36" t="s">
        <v>60</v>
      </c>
      <c r="B12" s="36" t="s">
        <v>56</v>
      </c>
      <c r="C12" s="37">
        <v>2007</v>
      </c>
      <c r="D12" s="37">
        <v>4.0999999999999996</v>
      </c>
      <c r="E12" s="37">
        <v>98.972854002216195</v>
      </c>
      <c r="F12" s="37">
        <v>0.91912909742075699</v>
      </c>
      <c r="G12" s="37">
        <v>383.01325331628601</v>
      </c>
      <c r="H12" s="37">
        <v>1.79585770134261</v>
      </c>
      <c r="I12" s="37">
        <v>10325.2851131554</v>
      </c>
      <c r="J12" s="37">
        <v>29.348161667987601</v>
      </c>
      <c r="K12" s="37">
        <v>8.5772602314851606E-2</v>
      </c>
      <c r="L12" s="38">
        <v>0.71135790084855599</v>
      </c>
      <c r="M12" s="38">
        <v>1.8525196583210699E-3</v>
      </c>
      <c r="N12" s="37">
        <v>0.96538427020665296</v>
      </c>
      <c r="O12" s="37">
        <v>0.29922057502191202</v>
      </c>
      <c r="P12" s="37">
        <v>2.3709385151293101E-4</v>
      </c>
      <c r="Q12" s="37">
        <v>3463.5754444284398</v>
      </c>
      <c r="R12" s="37">
        <v>6.9791691863524399</v>
      </c>
      <c r="S12" s="37">
        <v>3465.2342773566902</v>
      </c>
      <c r="T12" s="37">
        <v>2.8702457529699799</v>
      </c>
      <c r="U12" s="37">
        <v>3466.1933446197199</v>
      </c>
      <c r="V12" s="37">
        <v>1.2274639685213999</v>
      </c>
      <c r="W12" s="39">
        <v>9.7620796205399873E-2</v>
      </c>
      <c r="X12" s="41" t="s">
        <v>57</v>
      </c>
    </row>
  </sheetData>
  <phoneticPr fontId="0" type="noConversion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ROM gravi</vt:lpstr>
      <vt:lpstr>Full OGC TIMS data</vt:lpstr>
    </vt:vector>
  </TitlesOfParts>
  <Company>Geoscience Australia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Geoscience Australia</dc:creator>
  <cp:lastModifiedBy>Charles Magee</cp:lastModifiedBy>
  <dcterms:created xsi:type="dcterms:W3CDTF">2020-09-29T00:55:17Z</dcterms:created>
  <dcterms:modified xsi:type="dcterms:W3CDTF">2024-04-08T05:58:00Z</dcterms:modified>
</cp:coreProperties>
</file>